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35" yWindow="45" windowWidth="22575" windowHeight="14340"/>
  </bookViews>
  <sheets>
    <sheet name="11-41-01" sheetId="1" r:id="rId1"/>
    <sheet name="Kategorie monitoringu" sheetId="2" state="hidden" r:id="rId2"/>
    <sheet name="hide" sheetId="3" state="hidden" r:id="rId3"/>
  </sheets>
  <definedNames>
    <definedName name="_xlnm._FilterDatabase" localSheetId="0" hidden="1">'11-41-01'!$A$12:$L$12</definedName>
    <definedName name="_xlnm.Print_Titles" localSheetId="0">'11-41-01'!$9:$12</definedName>
  </definedNames>
  <calcPr calcId="145621"/>
  <webPublishing codePage="0"/>
</workbook>
</file>

<file path=xl/calcChain.xml><?xml version="1.0" encoding="utf-8"?>
<calcChain xmlns="http://schemas.openxmlformats.org/spreadsheetml/2006/main">
  <c r="H46" i="1" l="1"/>
  <c r="L1" i="3" l="1"/>
  <c r="L90" i="1"/>
  <c r="L94" i="1" s="1"/>
  <c r="J90" i="1"/>
  <c r="L84" i="1"/>
  <c r="J84" i="1"/>
  <c r="L80" i="1"/>
  <c r="J80" i="1"/>
  <c r="L76" i="1"/>
  <c r="J76" i="1"/>
  <c r="L72" i="1"/>
  <c r="J72" i="1"/>
  <c r="L68" i="1"/>
  <c r="L88" i="1" s="1"/>
  <c r="J68" i="1"/>
  <c r="L64" i="1"/>
  <c r="J64" i="1"/>
  <c r="L60" i="1"/>
  <c r="J60" i="1"/>
  <c r="L54" i="1"/>
  <c r="J54" i="1"/>
  <c r="L50" i="1"/>
  <c r="J50" i="1"/>
  <c r="L46" i="1"/>
  <c r="J46" i="1"/>
  <c r="L40" i="1"/>
  <c r="L44" i="1" s="1"/>
  <c r="J40" i="1"/>
  <c r="L34" i="1"/>
  <c r="L38" i="1" s="1"/>
  <c r="J34" i="1"/>
  <c r="L28" i="1"/>
  <c r="L32" i="1" s="1"/>
  <c r="J28" i="1"/>
  <c r="L22" i="1"/>
  <c r="J22" i="1"/>
  <c r="L18" i="1"/>
  <c r="L26" i="1" s="1"/>
  <c r="J18" i="1"/>
  <c r="L14" i="1"/>
  <c r="J14" i="1"/>
  <c r="L9" i="1"/>
  <c r="K9" i="1"/>
  <c r="F5" i="1"/>
  <c r="F4" i="1"/>
  <c r="L1" i="1"/>
  <c r="L58"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<sst xmlns="http://schemas.openxmlformats.org/spreadsheetml/2006/main" count="365" uniqueCount="184">
  <si>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</si>
  <si>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</si>
  <si>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</si>
  <si>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</si>
  <si>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</si>
  <si>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</si>
  <si>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</si>
  <si>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</si>
  <si>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</si>
  <si>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</si>
  <si>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</si>
  <si>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</si>
  <si>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</si>
  <si>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</si>
  <si>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</si>
  <si>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</si>
  <si>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</si>
  <si>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</si>
  <si>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</si>
  <si>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</si>
  <si>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</si>
  <si>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</si>
  <si>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</si>
  <si>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</si>
  <si>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</si>
  <si>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</si>
  <si>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</si>
  <si>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</si>
  <si>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</si>
  <si>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</si>
  <si>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</si>
  <si>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</si>
  <si>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</si>
  <si>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2</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</si>
  <si>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</si>
  <si>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</si>
  <si>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</si>
  <si>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</si>
  <si>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</si>
  <si>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</si>
  <si>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</si>
  <si>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</si>
  <si>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</si>
  <si>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</si>
  <si>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</si>
  <si>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</si>
  <si>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</si>
  <si>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</si>
  <si>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</si>
  <si>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</si>
  <si>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</si>
  <si>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</si>
  <si>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</si>
  <si>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</si>
  <si>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</si>
  <si>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</si>
  <si>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</si>
  <si>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</si>
  <si>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</si>
  <si>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</si>
  <si>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</si>
  <si>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</si>
  <si>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</si>
  <si>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</si>
  <si>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</si>
  <si>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</si>
  <si>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</si>
  <si>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</si>
  <si>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</si>
  <si>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</si>
  <si>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</si>
  <si>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</si>
  <si>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</si>
  <si>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</si>
  <si>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</si>
  <si>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</si>
  <si>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</si>
  <si>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</si>
  <si>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</si>
  <si>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</si>
  <si>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</si>
  <si>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</si>
  <si>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</si>
  <si>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</si>
  <si>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</si>
  <si>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</si>
  <si>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</si>
  <si>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HLOUBENÍ RÝH ŠÍŘ DO 2M PAŽ I NEPAŽ TŘ. II - BEZ DOPRAVY</t>
  </si>
  <si>
    <t>3</t>
  </si>
  <si>
    <t>patky 
0,8*0,8*0,8*4=2,048 [A] 
základ pás 
u koleje č. 1 
0,5*2,345*(8,335+3,03)=13,325 [B] 
u koleje č. 2 
0,5*1,7*(8,335+3,03)=9,660 [C] 
Celkem: A+B+C=25,033 [D]</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</si>
  <si>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</si>
  <si>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17-256-2 úpr2</t>
  </si>
  <si>
    <t>Zvýšení traťové rychlosti v úseku Oldřichov u Duchcova - Bílina</t>
  </si>
  <si>
    <t>Zastávka Duchcov, zastřešení nástupišť</t>
  </si>
  <si>
    <t>17-256-2 úpr2 - Zvýšení traťové rychlosti v úseku Oldřichov u Duchcova - Bílina</t>
  </si>
  <si>
    <t/>
  </si>
  <si>
    <t>1</t>
  </si>
  <si>
    <t xml:space="preserve">13283A         </t>
  </si>
  <si>
    <t xml:space="preserve">   </t>
  </si>
  <si>
    <t xml:space="preserve">2017_OTSKP-ŽS       </t>
  </si>
  <si>
    <t xml:space="preserve">M3        </t>
  </si>
  <si>
    <t xml:space="preserve">13283B         </t>
  </si>
  <si>
    <t>HLOUBENÍ RÝH ŠÍŘ DO 2M PAŽ I NEPAŽ TŘ. II - DOPRAVA</t>
  </si>
  <si>
    <t xml:space="preserve">M3KM      </t>
  </si>
  <si>
    <t>13283A    25,033 
17411 odpočet  -22,50 
Celkem: 0=2,533 [A] 
Celkem: A*27=68,391 [B]</t>
  </si>
  <si>
    <t>Položka zahrnuje samostatnou dopravu zeminy. Množství se určí jako součin kubatutry [m3] a požadované vzdálenosti [km].</t>
  </si>
  <si>
    <t>4</t>
  </si>
  <si>
    <t xml:space="preserve">17411          </t>
  </si>
  <si>
    <t>ZÁSYP JAM A RÝH ZEMINOU SE ZHUTNĚNÍM</t>
  </si>
  <si>
    <t>zásyp popatkách 
1,5*1,5*0,5*20=22,500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</si>
  <si>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</si>
  <si>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Součet</t>
  </si>
  <si>
    <t>za  Díl</t>
  </si>
  <si>
    <t>Základy</t>
  </si>
  <si>
    <t>5</t>
  </si>
  <si>
    <t xml:space="preserve">272325         </t>
  </si>
  <si>
    <t>ZÁKLADY ZE ŽELEZOBETONU DO C30/37 (B37)</t>
  </si>
  <si>
    <t>patky beton C30/37 XC3 
0,8*0,8*0,8*4=2,048 [A] 
základ pás 
u koleje č. 1 
0,5*2,345*(8,335+3,03)=13,325 [B] 
u koleje č. 2 
0,5*1,7*(8,335+3,03)=9,660 [C] 
Celkem: A+B+C=25,033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</si>
  <si>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</si>
  <si>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</si>
  <si>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6</t>
  </si>
  <si>
    <t xml:space="preserve">56332          </t>
  </si>
  <si>
    <t>VOZOVKOVÉ VRSTVY ZE ŠTĚRKODRTI TL. DO 100MM</t>
  </si>
  <si>
    <t xml:space="preserve">M2        </t>
  </si>
  <si>
    <t>OKAPOVÝ CHODNÍČEK 
0,50*18,0*2=18,000 [A]</t>
  </si>
  <si>
    <t>- dodání kameniva předepsané kvality a zrnitosti  
- rozprostření a zhutnění vrstvy v předepsané tloušťce  
- zřízení vrstvy bez rozlišení šířky, pokládání vrstvy po etapách  
- nezahrnuje postřiky, nátěry</t>
  </si>
  <si>
    <t>Úpravy povrchů, podlahy, výplně otvorů</t>
  </si>
  <si>
    <t>7</t>
  </si>
  <si>
    <t xml:space="preserve">632921         </t>
  </si>
  <si>
    <t>DLAŽBY PODLAH Z DLAŽDIC BETON (NEBO GRANITOID) DO LOŽE Z KAM</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</si>
  <si>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</si>
  <si>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Přidružená stavební výroba</t>
  </si>
  <si>
    <t>8</t>
  </si>
  <si>
    <t xml:space="preserve">76799.2        </t>
  </si>
  <si>
    <t xml:space="preserve">R  </t>
  </si>
  <si>
    <t>OSTATNÍ KOVOVÉ DOPLŇK KONSTRUKCE</t>
  </si>
  <si>
    <t xml:space="preserve">T         </t>
  </si>
  <si>
    <t>vč. povrchové úpravy a ostatních přípomocí 
hmotnost viz výpis materálu  
5,544=5,544 [A] 
perforovaný plech vč. pomocné ztužující konstrukce 
56,1*0,022*2=2,468 [B]</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</si>
  <si>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</si>
  <si>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9</t>
  </si>
  <si>
    <t xml:space="preserve">76799.3        </t>
  </si>
  <si>
    <t>OSTATNÍ KOVOVÉ DOPLŇK KONSTRUKCE - UZAMYKATELNÁ NÁSTĚNKA S JÍZDNÍM ŘÁDEM</t>
  </si>
  <si>
    <t xml:space="preserve">KUS       </t>
  </si>
  <si>
    <t>900 x 700 
2=2,000 [A]</t>
  </si>
  <si>
    <t>10</t>
  </si>
  <si>
    <t xml:space="preserve">76799.4        </t>
  </si>
  <si>
    <t>OSTATNÍ DOPLŇK KONSTRUKCE - LAVICE ČTYŘSEDÁK S DĚLENÝMI SEDÁKY S PODRUČKAMI A OPĚRKOU ZAD</t>
  </si>
  <si>
    <t>2+2=4,000 [A]</t>
  </si>
  <si>
    <t>791</t>
  </si>
  <si>
    <t>Elektroinstalace</t>
  </si>
  <si>
    <t xml:space="preserve">13183A         </t>
  </si>
  <si>
    <t xml:space="preserve">2017_OTSKP-SPK      </t>
  </si>
  <si>
    <t>HLOUBENÍ JAM ZAPAŽ I NEPAŽ TŘ II - BEZ DOPRAVY</t>
  </si>
  <si>
    <t>26,0*1,1*0,5=14,300 [A]</t>
  </si>
  <si>
    <t>11</t>
  </si>
  <si>
    <t xml:space="preserve">791525         </t>
  </si>
  <si>
    <t xml:space="preserve">                    </t>
  </si>
  <si>
    <t>Zemnící pásek FE Zn 30x4</t>
  </si>
  <si>
    <t xml:space="preserve">M         </t>
  </si>
  <si>
    <t>12</t>
  </si>
  <si>
    <t xml:space="preserve">791526         </t>
  </si>
  <si>
    <t>Vodič CY 10 mm2</t>
  </si>
  <si>
    <t>13</t>
  </si>
  <si>
    <t xml:space="preserve">791529         </t>
  </si>
  <si>
    <t>CYKY-J 3x1,5mm2 (3C)</t>
  </si>
  <si>
    <t>14</t>
  </si>
  <si>
    <t xml:space="preserve">791534         </t>
  </si>
  <si>
    <t>6013 EOZ TRUBKA. OCEL. ZÁVITOVÁ - lak EOZ</t>
  </si>
  <si>
    <t>15</t>
  </si>
  <si>
    <t xml:space="preserve">791550         </t>
  </si>
  <si>
    <t>Svidlo tvaru zářivky 2xLED, 13,5W, 1026,5 lm s dvojitou  izolací třídy II-antivandal</t>
  </si>
  <si>
    <t xml:space="preserve">KS        </t>
  </si>
  <si>
    <t>Potrubí</t>
  </si>
  <si>
    <t>16</t>
  </si>
  <si>
    <t xml:space="preserve">87433          </t>
  </si>
  <si>
    <t>POTRUBÍ Z TRUB PLASTOVÝCH ODPADNÍCH DN DO 150MM</t>
  </si>
  <si>
    <t>0,50*6*2=6,000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</si>
  <si>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</si>
  <si>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SO 11-41-01</t>
  </si>
  <si>
    <t>Stádium 3</t>
  </si>
  <si>
    <t>5423720012</t>
  </si>
  <si>
    <t>S631500727</t>
  </si>
  <si>
    <t>PRAGOPROJEKT,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</si>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</sst>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m\/yyyy"/>
  </numFmts>
  <fonts count="43" x14ac:knownFonts="1">
    <font>
      <sz val="11"/>
      <color theme="1"/>
      <name val="Calibri"/>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10"/>
      <name val="Arial"/>
      <family val="2"/>
      <charset val="238"/>
    </font>
    <font>
      <b/>
      <sz val="10"/>
      <color theme="1"/>
      <name val="Arial"/>
      <family val="2"/>
      <charset val="238"/>
    </font>
    <font>
      <sz val="8"/>
      <color rgb="FFFF0000"/>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0" fillId="0" borderId="0">
      <alignment vertical="center"/>
    </xf>
    <xf numFmtId="0" fontId="40" fillId="0" borderId="0">
      <alignment vertical="center"/>
    </xf>
  </cellStyleXfs>
  <cellXfs count="148">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65"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3" fillId="0" borderId="15" xfId="8" applyFont="1" applyBorder="1" applyProtection="1">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49" fontId="41" fillId="2" borderId="3" xfId="9" applyNumberFormat="1" applyFont="1" applyFill="1" applyBorder="1" applyAlignment="1" applyProtection="1">
      <alignment vertical="center" wrapText="1"/>
      <protection locked="0"/>
    </xf>
    <xf numFmtId="49" fontId="41" fillId="2" borderId="3" xfId="9" applyNumberFormat="1" applyFont="1" applyFill="1" applyBorder="1" applyAlignment="1" applyProtection="1">
      <alignment vertical="center"/>
      <protection locked="0"/>
    </xf>
    <xf numFmtId="167" fontId="41" fillId="2" borderId="4" xfId="9" applyNumberFormat="1" applyFont="1" applyFill="1" applyBorder="1" applyAlignment="1" applyProtection="1">
      <alignment horizontal="left" vertical="center"/>
      <protection locked="0"/>
    </xf>
    <xf numFmtId="167" fontId="41" fillId="2" borderId="18" xfId="9" applyNumberFormat="1" applyFont="1" applyFill="1" applyBorder="1" applyAlignment="1" applyProtection="1">
      <alignment horizontal="left" vertical="center"/>
      <protection locked="0"/>
    </xf>
    <xf numFmtId="49" fontId="41" fillId="2" borderId="3" xfId="9" applyNumberFormat="1" applyFont="1" applyFill="1" applyBorder="1" applyAlignment="1" applyProtection="1">
      <alignment vertical="center"/>
      <protection locked="0"/>
    </xf>
    <xf numFmtId="0" fontId="41" fillId="2" borderId="3" xfId="9" applyNumberFormat="1" applyFont="1" applyFill="1" applyBorder="1" applyAlignment="1" applyProtection="1">
      <alignment vertical="center"/>
      <protection locked="0"/>
    </xf>
    <xf numFmtId="14" fontId="41" fillId="2" borderId="38" xfId="9" applyNumberFormat="1" applyFont="1" applyFill="1" applyBorder="1" applyAlignment="1" applyProtection="1">
      <alignment vertical="center"/>
      <protection locked="0"/>
    </xf>
    <xf numFmtId="166" fontId="42" fillId="2" borderId="6" xfId="8" applyNumberFormat="1" applyFont="1" applyFill="1" applyBorder="1" applyAlignment="1" applyProtection="1">
      <alignment horizontal="center" vertical="center"/>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0" fontId="4" fillId="0" borderId="50"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4" fillId="0" borderId="4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4"/>
  <sheetViews>
    <sheetView showGridLines="0" tabSelected="1" topLeftCell="B1" zoomScale="85" zoomScaleNormal="85" zoomScaleSheetLayoutView="85" workbookViewId="0">
      <pane ySplit="12" topLeftCell="A40" activePane="bottomLeft" state="frozen"/>
      <selection activeCell="B1" sqref="B1"/>
      <selection pane="bottomLeft" activeCell="F43" sqref="F43"/>
    </sheetView>
  </sheetViews>
  <sheetFormatPr defaultColWidth="9.140625" defaultRowHeight="11.25" x14ac:dyDescent="0.2"/>
  <cols>
    <col min="1" max="1" width="3.140625" style="17" hidden="1" customWidth="1"/>
    <col min="2" max="2" width="8.5703125" style="17" customWidth="1"/>
    <col min="3" max="3" width="10.5703125" style="17" customWidth="1"/>
    <col min="4" max="4" width="10" style="17" customWidth="1"/>
    <col min="5" max="5" width="11.4257812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42" t="s">
        <v>86</v>
      </c>
      <c r="C1" s="143"/>
      <c r="D1" s="143"/>
      <c r="E1" s="143"/>
      <c r="F1" s="143"/>
      <c r="G1" s="143"/>
      <c r="H1" s="143"/>
      <c r="I1" s="58"/>
      <c r="J1" s="59"/>
      <c r="K1" s="59"/>
      <c r="L1" s="60" t="str">
        <f>D3</f>
        <v>SO 11-41-01</v>
      </c>
    </row>
    <row r="2" spans="1:15" s="22" customFormat="1" ht="57" customHeight="1" x14ac:dyDescent="0.25">
      <c r="B2" s="144" t="s">
        <v>11</v>
      </c>
      <c r="C2" s="145"/>
      <c r="D2" s="64" t="s">
        <v>91</v>
      </c>
      <c r="E2" s="65"/>
      <c r="F2" s="41" t="s">
        <v>92</v>
      </c>
      <c r="G2" s="62"/>
      <c r="H2" s="63"/>
      <c r="I2" s="146" t="s">
        <v>29</v>
      </c>
      <c r="J2" s="147"/>
      <c r="K2" s="120">
        <f>SUMIFS(L:L,B:B,"SOUČET")</f>
        <v>0</v>
      </c>
      <c r="L2" s="121"/>
    </row>
    <row r="3" spans="1:15" s="22" customFormat="1" ht="42.75" customHeight="1" x14ac:dyDescent="0.25">
      <c r="B3" s="43" t="s">
        <v>35</v>
      </c>
      <c r="C3" s="44"/>
      <c r="D3" s="46" t="s">
        <v>178</v>
      </c>
      <c r="E3" s="45"/>
      <c r="F3" s="42" t="s">
        <v>93</v>
      </c>
      <c r="G3" s="66"/>
      <c r="H3" s="67"/>
      <c r="I3" s="76"/>
      <c r="J3" s="75"/>
      <c r="K3" s="107"/>
      <c r="L3" s="108"/>
    </row>
    <row r="4" spans="1:15" s="22" customFormat="1" ht="18" customHeight="1" thickTop="1" x14ac:dyDescent="0.25">
      <c r="B4" s="126" t="s">
        <v>20</v>
      </c>
      <c r="C4" s="127"/>
      <c r="D4" s="110"/>
      <c r="E4" s="4" t="s">
        <v>58</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5"/>
      <c r="H4" s="56"/>
      <c r="I4" s="139" t="s">
        <v>31</v>
      </c>
      <c r="J4" s="140"/>
      <c r="K4" s="2"/>
      <c r="L4" s="3"/>
    </row>
    <row r="5" spans="1:15" s="22" customFormat="1" ht="18" customHeight="1" x14ac:dyDescent="0.25">
      <c r="B5" s="20" t="s">
        <v>30</v>
      </c>
      <c r="C5" s="19"/>
      <c r="D5" s="19"/>
      <c r="E5" s="99" t="s">
        <v>179</v>
      </c>
      <c r="F5" s="128" t="str">
        <f>IF((E5="Stádium 2"),"  Dokumentace pro územní řízení - DUR",(IF((E5="Stádium 3"),"  Projektová dokumentace (DOS/DSP)","")))</f>
        <v xml:space="preserve">  Projektová dokumentace (DOS/DSP)</v>
      </c>
      <c r="G5" s="128"/>
      <c r="H5" s="129"/>
      <c r="I5" s="109" t="s">
        <v>23</v>
      </c>
      <c r="J5" s="110"/>
      <c r="K5" s="103" t="s">
        <v>180</v>
      </c>
      <c r="L5" s="68"/>
    </row>
    <row r="6" spans="1:15" s="22" customFormat="1" ht="18" customHeight="1" x14ac:dyDescent="0.2">
      <c r="B6" s="20" t="s">
        <v>19</v>
      </c>
      <c r="C6" s="19"/>
      <c r="D6" s="19"/>
      <c r="E6" s="100" t="s">
        <v>183</v>
      </c>
      <c r="F6" s="111"/>
      <c r="G6" s="111"/>
      <c r="H6" s="112"/>
      <c r="I6" s="109" t="s">
        <v>24</v>
      </c>
      <c r="J6" s="110"/>
      <c r="K6" s="103" t="s">
        <v>181</v>
      </c>
      <c r="L6" s="68"/>
      <c r="O6" s="73"/>
    </row>
    <row r="7" spans="1:15" s="22" customFormat="1" ht="18" customHeight="1" x14ac:dyDescent="0.2">
      <c r="B7" s="130" t="s">
        <v>25</v>
      </c>
      <c r="C7" s="131"/>
      <c r="D7" s="131"/>
      <c r="E7" s="101">
        <v>43405</v>
      </c>
      <c r="F7" s="113" t="s">
        <v>18</v>
      </c>
      <c r="G7" s="114"/>
      <c r="H7" s="115"/>
      <c r="I7" s="138" t="s">
        <v>28</v>
      </c>
      <c r="J7" s="127"/>
      <c r="K7" s="104">
        <v>2017</v>
      </c>
      <c r="L7" s="69"/>
      <c r="O7" s="74"/>
    </row>
    <row r="8" spans="1:15" s="22" customFormat="1" ht="19.5" customHeight="1" thickBot="1" x14ac:dyDescent="0.3">
      <c r="B8" s="116" t="s">
        <v>26</v>
      </c>
      <c r="C8" s="117"/>
      <c r="D8" s="117"/>
      <c r="E8" s="102">
        <v>44316</v>
      </c>
      <c r="F8" s="30" t="s">
        <v>182</v>
      </c>
      <c r="G8" s="118" t="s">
        <v>27</v>
      </c>
      <c r="H8" s="119"/>
      <c r="I8" s="141" t="s">
        <v>17</v>
      </c>
      <c r="J8" s="131"/>
      <c r="K8" s="105">
        <v>43040</v>
      </c>
      <c r="L8" s="70"/>
    </row>
    <row r="9" spans="1:15" s="22" customFormat="1" ht="9.75" customHeight="1" x14ac:dyDescent="0.25">
      <c r="B9" s="136" t="s">
        <v>94</v>
      </c>
      <c r="C9" s="137"/>
      <c r="D9" s="137"/>
      <c r="E9" s="137"/>
      <c r="F9" s="137"/>
      <c r="G9" s="137"/>
      <c r="H9" s="137"/>
      <c r="I9" s="137"/>
      <c r="J9" s="137"/>
      <c r="K9" s="31" t="str">
        <f>$I$5</f>
        <v>ISPROFIN:</v>
      </c>
      <c r="L9" s="71" t="str">
        <f>K5</f>
        <v>5423720012</v>
      </c>
    </row>
    <row r="10" spans="1:15" s="22" customFormat="1" ht="15" customHeight="1" x14ac:dyDescent="0.25">
      <c r="B10" s="132" t="s">
        <v>12</v>
      </c>
      <c r="C10" s="124" t="s">
        <v>0</v>
      </c>
      <c r="D10" s="124" t="s">
        <v>1</v>
      </c>
      <c r="E10" s="124" t="s">
        <v>13</v>
      </c>
      <c r="F10" s="134" t="s">
        <v>32</v>
      </c>
      <c r="G10" s="134" t="s">
        <v>2</v>
      </c>
      <c r="H10" s="134" t="s">
        <v>3</v>
      </c>
      <c r="I10" s="124" t="s">
        <v>14</v>
      </c>
      <c r="J10" s="124" t="s">
        <v>15</v>
      </c>
      <c r="K10" s="122" t="s">
        <v>4</v>
      </c>
      <c r="L10" s="123"/>
    </row>
    <row r="11" spans="1:15" s="22" customFormat="1" ht="15" customHeight="1" x14ac:dyDescent="0.25">
      <c r="B11" s="132"/>
      <c r="C11" s="124"/>
      <c r="D11" s="124"/>
      <c r="E11" s="124"/>
      <c r="F11" s="134"/>
      <c r="G11" s="134"/>
      <c r="H11" s="134"/>
      <c r="I11" s="124"/>
      <c r="J11" s="124"/>
      <c r="K11" s="122"/>
      <c r="L11" s="123"/>
    </row>
    <row r="12" spans="1:15" s="22" customFormat="1" ht="12.75" customHeight="1" x14ac:dyDescent="0.25">
      <c r="B12" s="133"/>
      <c r="C12" s="125"/>
      <c r="D12" s="125"/>
      <c r="E12" s="125"/>
      <c r="F12" s="135"/>
      <c r="G12" s="135"/>
      <c r="H12" s="135"/>
      <c r="I12" s="125"/>
      <c r="J12" s="125"/>
      <c r="K12" s="32" t="s">
        <v>16</v>
      </c>
      <c r="L12" s="33" t="s">
        <v>5</v>
      </c>
    </row>
    <row r="13" spans="1:15" s="1" customFormat="1" ht="20.100000000000001" customHeight="1" x14ac:dyDescent="0.25">
      <c r="A13" s="1" t="s">
        <v>34</v>
      </c>
      <c r="B13" s="61" t="s">
        <v>21</v>
      </c>
      <c r="C13" s="5" t="s">
        <v>96</v>
      </c>
      <c r="D13" s="6"/>
      <c r="E13" s="6"/>
      <c r="F13" s="72" t="s">
        <v>10</v>
      </c>
      <c r="G13" s="8"/>
      <c r="H13" s="8"/>
      <c r="I13" s="8"/>
      <c r="J13" s="8"/>
      <c r="K13" s="8"/>
      <c r="L13" s="24"/>
    </row>
    <row r="14" spans="1:15" s="1" customFormat="1" x14ac:dyDescent="0.25">
      <c r="A14" s="9" t="s">
        <v>7</v>
      </c>
      <c r="B14" s="25" t="s">
        <v>33</v>
      </c>
      <c r="C14" s="77" t="s">
        <v>97</v>
      </c>
      <c r="D14" s="10" t="s">
        <v>98</v>
      </c>
      <c r="E14" s="10" t="s">
        <v>99</v>
      </c>
      <c r="F14" s="11" t="s">
        <v>87</v>
      </c>
      <c r="G14" s="10" t="s">
        <v>100</v>
      </c>
      <c r="H14" s="82">
        <v>25.033000000000001</v>
      </c>
      <c r="I14" s="10">
        <v>0</v>
      </c>
      <c r="J14" s="10">
        <f>ROUND(H14,3)*I14</f>
        <v>0</v>
      </c>
      <c r="K14" s="80"/>
      <c r="L14" s="79">
        <f>ROUND((ROUND(H14,3)*ROUND(K14,2)),2)</f>
        <v>0</v>
      </c>
    </row>
    <row r="15" spans="1:15" s="1" customFormat="1" x14ac:dyDescent="0.25">
      <c r="A15" s="9" t="s">
        <v>6</v>
      </c>
      <c r="B15" s="83"/>
      <c r="C15" s="84"/>
      <c r="D15" s="84"/>
      <c r="E15" s="85"/>
      <c r="F15" s="86" t="s">
        <v>95</v>
      </c>
      <c r="G15" s="87"/>
      <c r="H15" s="88"/>
      <c r="I15" s="88"/>
      <c r="J15" s="88"/>
      <c r="K15" s="88"/>
      <c r="L15" s="89"/>
    </row>
    <row r="16" spans="1:15" s="1" customFormat="1" ht="101.25" x14ac:dyDescent="0.25">
      <c r="A16" s="9" t="s">
        <v>8</v>
      </c>
      <c r="B16" s="26"/>
      <c r="C16" s="21"/>
      <c r="D16" s="21"/>
      <c r="E16" s="90"/>
      <c r="F16" s="14" t="s">
        <v>89</v>
      </c>
      <c r="G16" s="91"/>
      <c r="H16" s="13"/>
      <c r="I16" s="13"/>
      <c r="J16" s="13"/>
      <c r="K16" s="13"/>
      <c r="L16" s="27"/>
    </row>
    <row r="17" spans="1:12" s="1" customFormat="1" ht="270" x14ac:dyDescent="0.25">
      <c r="A17" s="9" t="s">
        <v>9</v>
      </c>
      <c r="B17" s="28"/>
      <c r="C17" s="23"/>
      <c r="D17" s="23"/>
      <c r="E17" s="92"/>
      <c r="F17" s="15" t="s">
        <v>90</v>
      </c>
      <c r="G17" s="93"/>
      <c r="H17" s="16"/>
      <c r="I17" s="16"/>
      <c r="J17" s="16"/>
      <c r="K17" s="16"/>
      <c r="L17" s="29"/>
    </row>
    <row r="18" spans="1:12" x14ac:dyDescent="0.2">
      <c r="A18" s="94" t="s">
        <v>7</v>
      </c>
      <c r="B18" s="25" t="s">
        <v>88</v>
      </c>
      <c r="C18" s="77" t="s">
        <v>101</v>
      </c>
      <c r="D18" s="10" t="s">
        <v>98</v>
      </c>
      <c r="E18" s="10" t="s">
        <v>99</v>
      </c>
      <c r="F18" s="11" t="s">
        <v>102</v>
      </c>
      <c r="G18" s="10" t="s">
        <v>103</v>
      </c>
      <c r="H18" s="82">
        <v>68.391000000000005</v>
      </c>
      <c r="I18" s="10">
        <v>0</v>
      </c>
      <c r="J18" s="10">
        <f>ROUND(H18,3)*I18</f>
        <v>0</v>
      </c>
      <c r="K18" s="80"/>
      <c r="L18" s="79">
        <f>ROUND((ROUND(H18,3)*ROUND(K18,2)),2)</f>
        <v>0</v>
      </c>
    </row>
    <row r="19" spans="1:12" x14ac:dyDescent="0.2">
      <c r="A19" s="94" t="s">
        <v>6</v>
      </c>
      <c r="B19" s="83"/>
      <c r="C19" s="84"/>
      <c r="D19" s="84"/>
      <c r="E19" s="85"/>
      <c r="F19" s="86" t="s">
        <v>95</v>
      </c>
      <c r="G19" s="87"/>
      <c r="H19" s="88"/>
      <c r="I19" s="88"/>
      <c r="J19" s="88"/>
      <c r="K19" s="88"/>
      <c r="L19" s="89"/>
    </row>
    <row r="20" spans="1:12" ht="45" x14ac:dyDescent="0.2">
      <c r="A20" s="94" t="s">
        <v>8</v>
      </c>
      <c r="B20" s="26"/>
      <c r="C20" s="21"/>
      <c r="D20" s="21"/>
      <c r="E20" s="90"/>
      <c r="F20" s="14" t="s">
        <v>104</v>
      </c>
      <c r="G20" s="91"/>
      <c r="H20" s="13"/>
      <c r="I20" s="13"/>
      <c r="J20" s="13"/>
      <c r="K20" s="13"/>
      <c r="L20" s="27"/>
    </row>
    <row r="21" spans="1:12" ht="22.5" x14ac:dyDescent="0.2">
      <c r="A21" s="94" t="s">
        <v>9</v>
      </c>
      <c r="B21" s="28"/>
      <c r="C21" s="23"/>
      <c r="D21" s="23"/>
      <c r="E21" s="92"/>
      <c r="F21" s="15" t="s">
        <v>105</v>
      </c>
      <c r="G21" s="93"/>
      <c r="H21" s="16"/>
      <c r="I21" s="16"/>
      <c r="J21" s="16"/>
      <c r="K21" s="16"/>
      <c r="L21" s="29"/>
    </row>
    <row r="22" spans="1:12" x14ac:dyDescent="0.2">
      <c r="A22" s="94" t="s">
        <v>7</v>
      </c>
      <c r="B22" s="25" t="s">
        <v>106</v>
      </c>
      <c r="C22" s="77" t="s">
        <v>107</v>
      </c>
      <c r="D22" s="10" t="s">
        <v>98</v>
      </c>
      <c r="E22" s="10" t="s">
        <v>99</v>
      </c>
      <c r="F22" s="11" t="s">
        <v>108</v>
      </c>
      <c r="G22" s="10" t="s">
        <v>100</v>
      </c>
      <c r="H22" s="82">
        <v>22.5</v>
      </c>
      <c r="I22" s="10">
        <v>0</v>
      </c>
      <c r="J22" s="10">
        <f>ROUND(H22,3)*I22</f>
        <v>0</v>
      </c>
      <c r="K22" s="80"/>
      <c r="L22" s="79">
        <f>ROUND((ROUND(H22,3)*ROUND(K22,2)),2)</f>
        <v>0</v>
      </c>
    </row>
    <row r="23" spans="1:12" x14ac:dyDescent="0.2">
      <c r="A23" s="94" t="s">
        <v>6</v>
      </c>
      <c r="B23" s="83"/>
      <c r="C23" s="84"/>
      <c r="D23" s="84"/>
      <c r="E23" s="85"/>
      <c r="F23" s="86" t="s">
        <v>95</v>
      </c>
      <c r="G23" s="87"/>
      <c r="H23" s="88"/>
      <c r="I23" s="88"/>
      <c r="J23" s="88"/>
      <c r="K23" s="88"/>
      <c r="L23" s="89"/>
    </row>
    <row r="24" spans="1:12" ht="22.5" x14ac:dyDescent="0.2">
      <c r="A24" s="94" t="s">
        <v>8</v>
      </c>
      <c r="B24" s="26"/>
      <c r="C24" s="21"/>
      <c r="D24" s="21"/>
      <c r="E24" s="90"/>
      <c r="F24" s="14" t="s">
        <v>109</v>
      </c>
      <c r="G24" s="91"/>
      <c r="H24" s="13"/>
      <c r="I24" s="13"/>
      <c r="J24" s="13"/>
      <c r="K24" s="13"/>
      <c r="L24" s="27"/>
    </row>
    <row r="25" spans="1:12" ht="191.25" x14ac:dyDescent="0.2">
      <c r="A25" s="94" t="s">
        <v>9</v>
      </c>
      <c r="B25" s="28"/>
      <c r="C25" s="23"/>
      <c r="D25" s="23"/>
      <c r="E25" s="92"/>
      <c r="F25" s="15" t="s">
        <v>110</v>
      </c>
      <c r="G25" s="93"/>
      <c r="H25" s="16"/>
      <c r="I25" s="16"/>
      <c r="J25" s="16"/>
      <c r="K25" s="16"/>
      <c r="L25" s="29"/>
    </row>
    <row r="26" spans="1:12" ht="12.75" x14ac:dyDescent="0.2">
      <c r="B26" s="95" t="s">
        <v>111</v>
      </c>
      <c r="C26" s="96" t="s">
        <v>112</v>
      </c>
      <c r="D26" s="97"/>
      <c r="E26" s="97"/>
      <c r="F26" s="97" t="s">
        <v>10</v>
      </c>
      <c r="G26" s="96"/>
      <c r="H26" s="96"/>
      <c r="I26" s="96"/>
      <c r="J26" s="96"/>
      <c r="K26" s="96"/>
      <c r="L26" s="98">
        <f>SUM(L14:L25)</f>
        <v>0</v>
      </c>
    </row>
    <row r="27" spans="1:12" ht="12.75" x14ac:dyDescent="0.2">
      <c r="A27" s="94" t="s">
        <v>34</v>
      </c>
      <c r="B27" s="61" t="s">
        <v>21</v>
      </c>
      <c r="C27" s="5" t="s">
        <v>33</v>
      </c>
      <c r="D27" s="6"/>
      <c r="E27" s="6"/>
      <c r="F27" s="72" t="s">
        <v>113</v>
      </c>
      <c r="G27" s="8"/>
      <c r="H27" s="8"/>
      <c r="I27" s="8"/>
      <c r="J27" s="8"/>
      <c r="K27" s="8"/>
      <c r="L27" s="24"/>
    </row>
    <row r="28" spans="1:12" x14ac:dyDescent="0.2">
      <c r="A28" s="94" t="s">
        <v>7</v>
      </c>
      <c r="B28" s="25" t="s">
        <v>114</v>
      </c>
      <c r="C28" s="77" t="s">
        <v>115</v>
      </c>
      <c r="D28" s="10" t="s">
        <v>98</v>
      </c>
      <c r="E28" s="10" t="s">
        <v>99</v>
      </c>
      <c r="F28" s="11" t="s">
        <v>116</v>
      </c>
      <c r="G28" s="10" t="s">
        <v>100</v>
      </c>
      <c r="H28" s="82">
        <v>25.033000000000001</v>
      </c>
      <c r="I28" s="10">
        <v>0</v>
      </c>
      <c r="J28" s="10">
        <f>ROUND(H28,3)*I28</f>
        <v>0</v>
      </c>
      <c r="K28" s="80"/>
      <c r="L28" s="79">
        <f>ROUND((ROUND(H28,3)*ROUND(K28,2)),2)</f>
        <v>0</v>
      </c>
    </row>
    <row r="29" spans="1:12" x14ac:dyDescent="0.2">
      <c r="A29" s="94" t="s">
        <v>6</v>
      </c>
      <c r="B29" s="83"/>
      <c r="C29" s="84"/>
      <c r="D29" s="84"/>
      <c r="E29" s="85"/>
      <c r="F29" s="86" t="s">
        <v>95</v>
      </c>
      <c r="G29" s="87"/>
      <c r="H29" s="88"/>
      <c r="I29" s="88"/>
      <c r="J29" s="88"/>
      <c r="K29" s="88"/>
      <c r="L29" s="89"/>
    </row>
    <row r="30" spans="1:12" ht="101.25" x14ac:dyDescent="0.2">
      <c r="A30" s="94" t="s">
        <v>8</v>
      </c>
      <c r="B30" s="26"/>
      <c r="C30" s="21"/>
      <c r="D30" s="21"/>
      <c r="E30" s="90"/>
      <c r="F30" s="14" t="s">
        <v>117</v>
      </c>
      <c r="G30" s="91"/>
      <c r="H30" s="13"/>
      <c r="I30" s="13"/>
      <c r="J30" s="13"/>
      <c r="K30" s="13"/>
      <c r="L30" s="27"/>
    </row>
    <row r="31" spans="1:12" ht="281.25" x14ac:dyDescent="0.2">
      <c r="A31" s="94" t="s">
        <v>9</v>
      </c>
      <c r="B31" s="28"/>
      <c r="C31" s="23"/>
      <c r="D31" s="23"/>
      <c r="E31" s="92"/>
      <c r="F31" s="15" t="s">
        <v>118</v>
      </c>
      <c r="G31" s="93"/>
      <c r="H31" s="16"/>
      <c r="I31" s="16"/>
      <c r="J31" s="16"/>
      <c r="K31" s="16"/>
      <c r="L31" s="29"/>
    </row>
    <row r="32" spans="1:12" ht="12.75" x14ac:dyDescent="0.2">
      <c r="B32" s="95" t="s">
        <v>111</v>
      </c>
      <c r="C32" s="96" t="s">
        <v>112</v>
      </c>
      <c r="D32" s="97"/>
      <c r="E32" s="97"/>
      <c r="F32" s="97" t="s">
        <v>113</v>
      </c>
      <c r="G32" s="96"/>
      <c r="H32" s="96"/>
      <c r="I32" s="96"/>
      <c r="J32" s="96"/>
      <c r="K32" s="96"/>
      <c r="L32" s="98">
        <f>SUM(L28:L31)</f>
        <v>0</v>
      </c>
    </row>
    <row r="33" spans="1:12" ht="12.75" x14ac:dyDescent="0.2">
      <c r="A33" s="94" t="s">
        <v>34</v>
      </c>
      <c r="B33" s="61" t="s">
        <v>21</v>
      </c>
      <c r="C33" s="5" t="s">
        <v>114</v>
      </c>
      <c r="D33" s="6"/>
      <c r="E33" s="6"/>
      <c r="F33" s="72" t="s">
        <v>119</v>
      </c>
      <c r="G33" s="8"/>
      <c r="H33" s="8"/>
      <c r="I33" s="8"/>
      <c r="J33" s="8"/>
      <c r="K33" s="8"/>
      <c r="L33" s="24"/>
    </row>
    <row r="34" spans="1:12" x14ac:dyDescent="0.2">
      <c r="A34" s="94" t="s">
        <v>7</v>
      </c>
      <c r="B34" s="25" t="s">
        <v>120</v>
      </c>
      <c r="C34" s="77" t="s">
        <v>121</v>
      </c>
      <c r="D34" s="10" t="s">
        <v>98</v>
      </c>
      <c r="E34" s="10" t="s">
        <v>99</v>
      </c>
      <c r="F34" s="11" t="s">
        <v>122</v>
      </c>
      <c r="G34" s="10" t="s">
        <v>123</v>
      </c>
      <c r="H34" s="82">
        <v>18</v>
      </c>
      <c r="I34" s="10">
        <v>0</v>
      </c>
      <c r="J34" s="10">
        <f>ROUND(H34,3)*I34</f>
        <v>0</v>
      </c>
      <c r="K34" s="80"/>
      <c r="L34" s="79">
        <f>ROUND((ROUND(H34,3)*ROUND(K34,2)),2)</f>
        <v>0</v>
      </c>
    </row>
    <row r="35" spans="1:12" x14ac:dyDescent="0.2">
      <c r="A35" s="94" t="s">
        <v>6</v>
      </c>
      <c r="B35" s="83"/>
      <c r="C35" s="84"/>
      <c r="D35" s="84"/>
      <c r="E35" s="85"/>
      <c r="F35" s="86" t="s">
        <v>95</v>
      </c>
      <c r="G35" s="87"/>
      <c r="H35" s="88"/>
      <c r="I35" s="88"/>
      <c r="J35" s="88"/>
      <c r="K35" s="88"/>
      <c r="L35" s="89"/>
    </row>
    <row r="36" spans="1:12" ht="22.5" x14ac:dyDescent="0.2">
      <c r="A36" s="94" t="s">
        <v>8</v>
      </c>
      <c r="B36" s="26"/>
      <c r="C36" s="21"/>
      <c r="D36" s="21"/>
      <c r="E36" s="90"/>
      <c r="F36" s="14" t="s">
        <v>124</v>
      </c>
      <c r="G36" s="91"/>
      <c r="H36" s="13"/>
      <c r="I36" s="13"/>
      <c r="J36" s="13"/>
      <c r="K36" s="13"/>
      <c r="L36" s="27"/>
    </row>
    <row r="37" spans="1:12" ht="45" x14ac:dyDescent="0.2">
      <c r="A37" s="94" t="s">
        <v>9</v>
      </c>
      <c r="B37" s="28"/>
      <c r="C37" s="23"/>
      <c r="D37" s="23"/>
      <c r="E37" s="92"/>
      <c r="F37" s="15" t="s">
        <v>125</v>
      </c>
      <c r="G37" s="93"/>
      <c r="H37" s="16"/>
      <c r="I37" s="16"/>
      <c r="J37" s="16"/>
      <c r="K37" s="16"/>
      <c r="L37" s="29"/>
    </row>
    <row r="38" spans="1:12" ht="12.75" x14ac:dyDescent="0.2">
      <c r="B38" s="95" t="s">
        <v>111</v>
      </c>
      <c r="C38" s="96" t="s">
        <v>112</v>
      </c>
      <c r="D38" s="97"/>
      <c r="E38" s="97"/>
      <c r="F38" s="97" t="s">
        <v>119</v>
      </c>
      <c r="G38" s="96"/>
      <c r="H38" s="96"/>
      <c r="I38" s="96"/>
      <c r="J38" s="96"/>
      <c r="K38" s="96"/>
      <c r="L38" s="98">
        <f>SUM(L34:L37)</f>
        <v>0</v>
      </c>
    </row>
    <row r="39" spans="1:12" ht="12.75" x14ac:dyDescent="0.2">
      <c r="A39" s="94" t="s">
        <v>34</v>
      </c>
      <c r="B39" s="61" t="s">
        <v>21</v>
      </c>
      <c r="C39" s="5" t="s">
        <v>120</v>
      </c>
      <c r="D39" s="6"/>
      <c r="E39" s="6"/>
      <c r="F39" s="72" t="s">
        <v>126</v>
      </c>
      <c r="G39" s="8"/>
      <c r="H39" s="8"/>
      <c r="I39" s="8"/>
      <c r="J39" s="8"/>
      <c r="K39" s="8"/>
      <c r="L39" s="24"/>
    </row>
    <row r="40" spans="1:12" x14ac:dyDescent="0.2">
      <c r="A40" s="94" t="s">
        <v>7</v>
      </c>
      <c r="B40" s="25" t="s">
        <v>127</v>
      </c>
      <c r="C40" s="77" t="s">
        <v>128</v>
      </c>
      <c r="D40" s="10" t="s">
        <v>98</v>
      </c>
      <c r="E40" s="10" t="s">
        <v>99</v>
      </c>
      <c r="F40" s="11" t="s">
        <v>129</v>
      </c>
      <c r="G40" s="10" t="s">
        <v>123</v>
      </c>
      <c r="H40" s="82">
        <v>18</v>
      </c>
      <c r="I40" s="10">
        <v>0</v>
      </c>
      <c r="J40" s="10">
        <f>ROUND(H40,3)*I40</f>
        <v>0</v>
      </c>
      <c r="K40" s="80"/>
      <c r="L40" s="79">
        <f>ROUND((ROUND(H40,3)*ROUND(K40,2)),2)</f>
        <v>0</v>
      </c>
    </row>
    <row r="41" spans="1:12" x14ac:dyDescent="0.2">
      <c r="A41" s="94" t="s">
        <v>6</v>
      </c>
      <c r="B41" s="83"/>
      <c r="C41" s="84"/>
      <c r="D41" s="84"/>
      <c r="E41" s="85"/>
      <c r="F41" s="86" t="s">
        <v>95</v>
      </c>
      <c r="G41" s="87"/>
      <c r="H41" s="88"/>
      <c r="I41" s="88"/>
      <c r="J41" s="88"/>
      <c r="K41" s="88"/>
      <c r="L41" s="89"/>
    </row>
    <row r="42" spans="1:12" ht="22.5" x14ac:dyDescent="0.2">
      <c r="A42" s="94" t="s">
        <v>8</v>
      </c>
      <c r="B42" s="26"/>
      <c r="C42" s="21"/>
      <c r="D42" s="21"/>
      <c r="E42" s="90"/>
      <c r="F42" s="14" t="s">
        <v>124</v>
      </c>
      <c r="G42" s="91"/>
      <c r="H42" s="13"/>
      <c r="I42" s="13"/>
      <c r="J42" s="13"/>
      <c r="K42" s="13"/>
      <c r="L42" s="27"/>
    </row>
    <row r="43" spans="1:12" ht="67.5" x14ac:dyDescent="0.2">
      <c r="A43" s="94" t="s">
        <v>9</v>
      </c>
      <c r="B43" s="28"/>
      <c r="C43" s="23"/>
      <c r="D43" s="23"/>
      <c r="E43" s="92"/>
      <c r="F43" s="15" t="s">
        <v>130</v>
      </c>
      <c r="G43" s="93"/>
      <c r="H43" s="16"/>
      <c r="I43" s="16"/>
      <c r="J43" s="16"/>
      <c r="K43" s="16"/>
      <c r="L43" s="29"/>
    </row>
    <row r="44" spans="1:12" ht="12.75" x14ac:dyDescent="0.2">
      <c r="B44" s="95" t="s">
        <v>111</v>
      </c>
      <c r="C44" s="96" t="s">
        <v>112</v>
      </c>
      <c r="D44" s="97"/>
      <c r="E44" s="97"/>
      <c r="F44" s="97" t="s">
        <v>126</v>
      </c>
      <c r="G44" s="96"/>
      <c r="H44" s="96"/>
      <c r="I44" s="96"/>
      <c r="J44" s="96"/>
      <c r="K44" s="96"/>
      <c r="L44" s="98">
        <f>SUM(L40:L43)</f>
        <v>0</v>
      </c>
    </row>
    <row r="45" spans="1:12" ht="12.75" x14ac:dyDescent="0.2">
      <c r="A45" s="94" t="s">
        <v>34</v>
      </c>
      <c r="B45" s="61" t="s">
        <v>21</v>
      </c>
      <c r="C45" s="5" t="s">
        <v>127</v>
      </c>
      <c r="D45" s="6"/>
      <c r="E45" s="6"/>
      <c r="F45" s="72" t="s">
        <v>131</v>
      </c>
      <c r="G45" s="8"/>
      <c r="H45" s="8"/>
      <c r="I45" s="8"/>
      <c r="J45" s="8"/>
      <c r="K45" s="8"/>
      <c r="L45" s="24"/>
    </row>
    <row r="46" spans="1:12" x14ac:dyDescent="0.2">
      <c r="A46" s="94" t="s">
        <v>7</v>
      </c>
      <c r="B46" s="25" t="s">
        <v>132</v>
      </c>
      <c r="C46" s="77" t="s">
        <v>133</v>
      </c>
      <c r="D46" s="10" t="s">
        <v>134</v>
      </c>
      <c r="E46" s="10" t="s">
        <v>99</v>
      </c>
      <c r="F46" s="11" t="s">
        <v>135</v>
      </c>
      <c r="G46" s="10" t="s">
        <v>136</v>
      </c>
      <c r="H46" s="106">
        <f>2.468+5.544</f>
        <v>8.0120000000000005</v>
      </c>
      <c r="I46" s="10">
        <v>0</v>
      </c>
      <c r="J46" s="10">
        <f>ROUND(H46,3)*I46</f>
        <v>0</v>
      </c>
      <c r="K46" s="80"/>
      <c r="L46" s="79">
        <f>ROUND((ROUND(H46,3)*ROUND(K46,2)),2)</f>
        <v>0</v>
      </c>
    </row>
    <row r="47" spans="1:12" x14ac:dyDescent="0.2">
      <c r="A47" s="94" t="s">
        <v>6</v>
      </c>
      <c r="B47" s="83"/>
      <c r="C47" s="84"/>
      <c r="D47" s="84"/>
      <c r="E47" s="85"/>
      <c r="F47" s="86" t="s">
        <v>95</v>
      </c>
      <c r="G47" s="87"/>
      <c r="H47" s="88"/>
      <c r="I47" s="88"/>
      <c r="J47" s="88"/>
      <c r="K47" s="88"/>
      <c r="L47" s="89"/>
    </row>
    <row r="48" spans="1:12" ht="67.5" x14ac:dyDescent="0.2">
      <c r="A48" s="94" t="s">
        <v>8</v>
      </c>
      <c r="B48" s="26"/>
      <c r="C48" s="21"/>
      <c r="D48" s="21"/>
      <c r="E48" s="90"/>
      <c r="F48" s="14" t="s">
        <v>137</v>
      </c>
      <c r="G48" s="91"/>
      <c r="H48" s="13"/>
      <c r="I48" s="13"/>
      <c r="J48" s="13"/>
      <c r="K48" s="13"/>
      <c r="L48" s="27"/>
    </row>
    <row r="49" spans="1:12" ht="45" x14ac:dyDescent="0.2">
      <c r="A49" s="94" t="s">
        <v>9</v>
      </c>
      <c r="B49" s="28"/>
      <c r="C49" s="23"/>
      <c r="D49" s="23"/>
      <c r="E49" s="92"/>
      <c r="F49" s="15" t="s">
        <v>138</v>
      </c>
      <c r="G49" s="93"/>
      <c r="H49" s="16"/>
      <c r="I49" s="16"/>
      <c r="J49" s="16"/>
      <c r="K49" s="16"/>
      <c r="L49" s="29"/>
    </row>
    <row r="50" spans="1:12" x14ac:dyDescent="0.2">
      <c r="A50" s="94" t="s">
        <v>7</v>
      </c>
      <c r="B50" s="25" t="s">
        <v>139</v>
      </c>
      <c r="C50" s="77" t="s">
        <v>140</v>
      </c>
      <c r="D50" s="10" t="s">
        <v>134</v>
      </c>
      <c r="E50" s="10" t="s">
        <v>99</v>
      </c>
      <c r="F50" s="11" t="s">
        <v>141</v>
      </c>
      <c r="G50" s="10" t="s">
        <v>142</v>
      </c>
      <c r="H50" s="82">
        <v>2</v>
      </c>
      <c r="I50" s="10">
        <v>0</v>
      </c>
      <c r="J50" s="10">
        <f>ROUND(H50,3)*I50</f>
        <v>0</v>
      </c>
      <c r="K50" s="80"/>
      <c r="L50" s="79">
        <f>ROUND((ROUND(H50,3)*ROUND(K50,2)),2)</f>
        <v>0</v>
      </c>
    </row>
    <row r="51" spans="1:12" x14ac:dyDescent="0.2">
      <c r="A51" s="94" t="s">
        <v>6</v>
      </c>
      <c r="B51" s="83"/>
      <c r="C51" s="84"/>
      <c r="D51" s="84"/>
      <c r="E51" s="85"/>
      <c r="F51" s="86" t="s">
        <v>95</v>
      </c>
      <c r="G51" s="87"/>
      <c r="H51" s="88"/>
      <c r="I51" s="88"/>
      <c r="J51" s="88"/>
      <c r="K51" s="88"/>
      <c r="L51" s="89"/>
    </row>
    <row r="52" spans="1:12" ht="22.5" x14ac:dyDescent="0.2">
      <c r="A52" s="94" t="s">
        <v>8</v>
      </c>
      <c r="B52" s="26"/>
      <c r="C52" s="21"/>
      <c r="D52" s="21"/>
      <c r="E52" s="90"/>
      <c r="F52" s="14" t="s">
        <v>143</v>
      </c>
      <c r="G52" s="91"/>
      <c r="H52" s="13"/>
      <c r="I52" s="13"/>
      <c r="J52" s="13"/>
      <c r="K52" s="13"/>
      <c r="L52" s="27"/>
    </row>
    <row r="53" spans="1:12" ht="45" x14ac:dyDescent="0.2">
      <c r="A53" s="94" t="s">
        <v>9</v>
      </c>
      <c r="B53" s="28"/>
      <c r="C53" s="23"/>
      <c r="D53" s="23"/>
      <c r="E53" s="92"/>
      <c r="F53" s="15" t="s">
        <v>138</v>
      </c>
      <c r="G53" s="93"/>
      <c r="H53" s="16"/>
      <c r="I53" s="16"/>
      <c r="J53" s="16"/>
      <c r="K53" s="16"/>
      <c r="L53" s="29"/>
    </row>
    <row r="54" spans="1:12" ht="22.5" x14ac:dyDescent="0.2">
      <c r="A54" s="94" t="s">
        <v>7</v>
      </c>
      <c r="B54" s="25" t="s">
        <v>144</v>
      </c>
      <c r="C54" s="77" t="s">
        <v>145</v>
      </c>
      <c r="D54" s="10" t="s">
        <v>134</v>
      </c>
      <c r="E54" s="10" t="s">
        <v>99</v>
      </c>
      <c r="F54" s="11" t="s">
        <v>146</v>
      </c>
      <c r="G54" s="10" t="s">
        <v>142</v>
      </c>
      <c r="H54" s="82">
        <v>4</v>
      </c>
      <c r="I54" s="10">
        <v>0</v>
      </c>
      <c r="J54" s="10">
        <f>ROUND(H54,3)*I54</f>
        <v>0</v>
      </c>
      <c r="K54" s="80"/>
      <c r="L54" s="79">
        <f>ROUND((ROUND(H54,3)*ROUND(K54,2)),2)</f>
        <v>0</v>
      </c>
    </row>
    <row r="55" spans="1:12" x14ac:dyDescent="0.2">
      <c r="A55" s="94" t="s">
        <v>6</v>
      </c>
      <c r="B55" s="83"/>
      <c r="C55" s="84"/>
      <c r="D55" s="84"/>
      <c r="E55" s="85"/>
      <c r="F55" s="86" t="s">
        <v>95</v>
      </c>
      <c r="G55" s="87"/>
      <c r="H55" s="88"/>
      <c r="I55" s="88"/>
      <c r="J55" s="88"/>
      <c r="K55" s="88"/>
      <c r="L55" s="89"/>
    </row>
    <row r="56" spans="1:12" x14ac:dyDescent="0.2">
      <c r="A56" s="94" t="s">
        <v>8</v>
      </c>
      <c r="B56" s="26"/>
      <c r="C56" s="21"/>
      <c r="D56" s="21"/>
      <c r="E56" s="90"/>
      <c r="F56" s="14" t="s">
        <v>147</v>
      </c>
      <c r="G56" s="91"/>
      <c r="H56" s="13"/>
      <c r="I56" s="13"/>
      <c r="J56" s="13"/>
      <c r="K56" s="13"/>
      <c r="L56" s="27"/>
    </row>
    <row r="57" spans="1:12" ht="45" x14ac:dyDescent="0.2">
      <c r="A57" s="94" t="s">
        <v>9</v>
      </c>
      <c r="B57" s="28"/>
      <c r="C57" s="23"/>
      <c r="D57" s="23"/>
      <c r="E57" s="92"/>
      <c r="F57" s="15" t="s">
        <v>138</v>
      </c>
      <c r="G57" s="93"/>
      <c r="H57" s="16"/>
      <c r="I57" s="16"/>
      <c r="J57" s="16"/>
      <c r="K57" s="16"/>
      <c r="L57" s="29"/>
    </row>
    <row r="58" spans="1:12" ht="12.75" x14ac:dyDescent="0.2">
      <c r="B58" s="95" t="s">
        <v>111</v>
      </c>
      <c r="C58" s="96" t="s">
        <v>112</v>
      </c>
      <c r="D58" s="97"/>
      <c r="E58" s="97"/>
      <c r="F58" s="97" t="s">
        <v>131</v>
      </c>
      <c r="G58" s="96"/>
      <c r="H58" s="96"/>
      <c r="I58" s="96"/>
      <c r="J58" s="96"/>
      <c r="K58" s="96"/>
      <c r="L58" s="98">
        <f>SUM(L46:L57)</f>
        <v>0</v>
      </c>
    </row>
    <row r="59" spans="1:12" ht="12.75" x14ac:dyDescent="0.2">
      <c r="A59" s="94" t="s">
        <v>34</v>
      </c>
      <c r="B59" s="61" t="s">
        <v>21</v>
      </c>
      <c r="C59" s="5" t="s">
        <v>148</v>
      </c>
      <c r="D59" s="6"/>
      <c r="E59" s="6"/>
      <c r="F59" s="72" t="s">
        <v>149</v>
      </c>
      <c r="G59" s="8"/>
      <c r="H59" s="8"/>
      <c r="I59" s="8"/>
      <c r="J59" s="8"/>
      <c r="K59" s="8"/>
      <c r="L59" s="24"/>
    </row>
    <row r="60" spans="1:12" x14ac:dyDescent="0.2">
      <c r="A60" s="94" t="s">
        <v>7</v>
      </c>
      <c r="B60" s="25" t="s">
        <v>96</v>
      </c>
      <c r="C60" s="77" t="s">
        <v>150</v>
      </c>
      <c r="D60" s="10" t="s">
        <v>98</v>
      </c>
      <c r="E60" s="10" t="s">
        <v>151</v>
      </c>
      <c r="F60" s="11" t="s">
        <v>152</v>
      </c>
      <c r="G60" s="10" t="s">
        <v>100</v>
      </c>
      <c r="H60" s="82">
        <v>14.3</v>
      </c>
      <c r="I60" s="10">
        <v>0</v>
      </c>
      <c r="J60" s="10">
        <f>ROUND(H60,3)*I60</f>
        <v>0</v>
      </c>
      <c r="K60" s="80"/>
      <c r="L60" s="79">
        <f>ROUND((ROUND(H60,3)*ROUND(K60,2)),2)</f>
        <v>0</v>
      </c>
    </row>
    <row r="61" spans="1:12" x14ac:dyDescent="0.2">
      <c r="A61" s="94" t="s">
        <v>6</v>
      </c>
      <c r="B61" s="83"/>
      <c r="C61" s="84"/>
      <c r="D61" s="84"/>
      <c r="E61" s="85"/>
      <c r="F61" s="86" t="s">
        <v>95</v>
      </c>
      <c r="G61" s="87"/>
      <c r="H61" s="88"/>
      <c r="I61" s="88"/>
      <c r="J61" s="88"/>
      <c r="K61" s="88"/>
      <c r="L61" s="89"/>
    </row>
    <row r="62" spans="1:12" x14ac:dyDescent="0.2">
      <c r="A62" s="94" t="s">
        <v>8</v>
      </c>
      <c r="B62" s="26"/>
      <c r="C62" s="21"/>
      <c r="D62" s="21"/>
      <c r="E62" s="90"/>
      <c r="F62" s="14" t="s">
        <v>153</v>
      </c>
      <c r="G62" s="91"/>
      <c r="H62" s="13"/>
      <c r="I62" s="13"/>
      <c r="J62" s="13"/>
      <c r="K62" s="13"/>
      <c r="L62" s="27"/>
    </row>
    <row r="63" spans="1:12" ht="270" x14ac:dyDescent="0.2">
      <c r="A63" s="94" t="s">
        <v>9</v>
      </c>
      <c r="B63" s="28"/>
      <c r="C63" s="23"/>
      <c r="D63" s="23"/>
      <c r="E63" s="92"/>
      <c r="F63" s="15" t="s">
        <v>90</v>
      </c>
      <c r="G63" s="93"/>
      <c r="H63" s="16"/>
      <c r="I63" s="16"/>
      <c r="J63" s="16"/>
      <c r="K63" s="16"/>
      <c r="L63" s="29"/>
    </row>
    <row r="64" spans="1:12" x14ac:dyDescent="0.2">
      <c r="A64" s="94" t="s">
        <v>7</v>
      </c>
      <c r="B64" s="25" t="s">
        <v>106</v>
      </c>
      <c r="C64" s="77" t="s">
        <v>107</v>
      </c>
      <c r="D64" s="10" t="s">
        <v>98</v>
      </c>
      <c r="E64" s="10" t="s">
        <v>151</v>
      </c>
      <c r="F64" s="11" t="s">
        <v>108</v>
      </c>
      <c r="G64" s="10" t="s">
        <v>100</v>
      </c>
      <c r="H64" s="82">
        <v>14.3</v>
      </c>
      <c r="I64" s="10">
        <v>0</v>
      </c>
      <c r="J64" s="10">
        <f>ROUND(H64,3)*I64</f>
        <v>0</v>
      </c>
      <c r="K64" s="80"/>
      <c r="L64" s="79">
        <f>ROUND((ROUND(H64,3)*ROUND(K64,2)),2)</f>
        <v>0</v>
      </c>
    </row>
    <row r="65" spans="1:12" x14ac:dyDescent="0.2">
      <c r="A65" s="94" t="s">
        <v>6</v>
      </c>
      <c r="B65" s="83"/>
      <c r="C65" s="84"/>
      <c r="D65" s="84"/>
      <c r="E65" s="85"/>
      <c r="F65" s="86" t="s">
        <v>95</v>
      </c>
      <c r="G65" s="87"/>
      <c r="H65" s="88"/>
      <c r="I65" s="88"/>
      <c r="J65" s="88"/>
      <c r="K65" s="88"/>
      <c r="L65" s="89"/>
    </row>
    <row r="66" spans="1:12" x14ac:dyDescent="0.2">
      <c r="A66" s="94" t="s">
        <v>8</v>
      </c>
      <c r="B66" s="26"/>
      <c r="C66" s="21"/>
      <c r="D66" s="21"/>
      <c r="E66" s="90"/>
      <c r="F66" s="14" t="s">
        <v>153</v>
      </c>
      <c r="G66" s="91"/>
      <c r="H66" s="13"/>
      <c r="I66" s="13"/>
      <c r="J66" s="13"/>
      <c r="K66" s="13"/>
      <c r="L66" s="27"/>
    </row>
    <row r="67" spans="1:12" ht="191.25" x14ac:dyDescent="0.2">
      <c r="A67" s="94" t="s">
        <v>9</v>
      </c>
      <c r="B67" s="28"/>
      <c r="C67" s="23"/>
      <c r="D67" s="23"/>
      <c r="E67" s="92"/>
      <c r="F67" s="15" t="s">
        <v>110</v>
      </c>
      <c r="G67" s="93"/>
      <c r="H67" s="16"/>
      <c r="I67" s="16"/>
      <c r="J67" s="16"/>
      <c r="K67" s="16"/>
      <c r="L67" s="29"/>
    </row>
    <row r="68" spans="1:12" x14ac:dyDescent="0.2">
      <c r="A68" s="94" t="s">
        <v>7</v>
      </c>
      <c r="B68" s="25" t="s">
        <v>154</v>
      </c>
      <c r="C68" s="77" t="s">
        <v>155</v>
      </c>
      <c r="D68" s="10" t="s">
        <v>98</v>
      </c>
      <c r="E68" s="10" t="s">
        <v>156</v>
      </c>
      <c r="F68" s="11" t="s">
        <v>157</v>
      </c>
      <c r="G68" s="10" t="s">
        <v>158</v>
      </c>
      <c r="H68" s="82">
        <v>70</v>
      </c>
      <c r="I68" s="10">
        <v>0</v>
      </c>
      <c r="J68" s="10">
        <f>ROUND(H68,3)*I68</f>
        <v>0</v>
      </c>
      <c r="K68" s="80"/>
      <c r="L68" s="79">
        <f>ROUND((ROUND(H68,3)*ROUND(K68,2)),2)</f>
        <v>0</v>
      </c>
    </row>
    <row r="69" spans="1:12" x14ac:dyDescent="0.2">
      <c r="A69" s="94" t="s">
        <v>6</v>
      </c>
      <c r="B69" s="83"/>
      <c r="C69" s="84"/>
      <c r="D69" s="84"/>
      <c r="E69" s="85"/>
      <c r="F69" s="86" t="s">
        <v>157</v>
      </c>
      <c r="G69" s="87"/>
      <c r="H69" s="88"/>
      <c r="I69" s="88"/>
      <c r="J69" s="88"/>
      <c r="K69" s="88"/>
      <c r="L69" s="89"/>
    </row>
    <row r="70" spans="1:12" x14ac:dyDescent="0.2">
      <c r="A70" s="94" t="s">
        <v>8</v>
      </c>
      <c r="B70" s="26"/>
      <c r="C70" s="21"/>
      <c r="D70" s="21"/>
      <c r="E70" s="90"/>
      <c r="F70" s="14" t="s">
        <v>95</v>
      </c>
      <c r="G70" s="91"/>
      <c r="H70" s="13"/>
      <c r="I70" s="13"/>
      <c r="J70" s="13"/>
      <c r="K70" s="13"/>
      <c r="L70" s="27"/>
    </row>
    <row r="71" spans="1:12" x14ac:dyDescent="0.2">
      <c r="A71" s="94" t="s">
        <v>9</v>
      </c>
      <c r="B71" s="28"/>
      <c r="C71" s="23"/>
      <c r="D71" s="23"/>
      <c r="E71" s="92"/>
      <c r="F71" s="15" t="s">
        <v>95</v>
      </c>
      <c r="G71" s="93"/>
      <c r="H71" s="16"/>
      <c r="I71" s="16"/>
      <c r="J71" s="16"/>
      <c r="K71" s="16"/>
      <c r="L71" s="29"/>
    </row>
    <row r="72" spans="1:12" x14ac:dyDescent="0.2">
      <c r="A72" s="94" t="s">
        <v>7</v>
      </c>
      <c r="B72" s="25" t="s">
        <v>159</v>
      </c>
      <c r="C72" s="77" t="s">
        <v>160</v>
      </c>
      <c r="D72" s="10" t="s">
        <v>98</v>
      </c>
      <c r="E72" s="10" t="s">
        <v>156</v>
      </c>
      <c r="F72" s="11" t="s">
        <v>161</v>
      </c>
      <c r="G72" s="10" t="s">
        <v>158</v>
      </c>
      <c r="H72" s="82">
        <v>55</v>
      </c>
      <c r="I72" s="10">
        <v>0</v>
      </c>
      <c r="J72" s="10">
        <f>ROUND(H72,3)*I72</f>
        <v>0</v>
      </c>
      <c r="K72" s="80"/>
      <c r="L72" s="79">
        <f>ROUND((ROUND(H72,3)*ROUND(K72,2)),2)</f>
        <v>0</v>
      </c>
    </row>
    <row r="73" spans="1:12" x14ac:dyDescent="0.2">
      <c r="A73" s="94" t="s">
        <v>6</v>
      </c>
      <c r="B73" s="83"/>
      <c r="C73" s="84"/>
      <c r="D73" s="84"/>
      <c r="E73" s="85"/>
      <c r="F73" s="86" t="s">
        <v>161</v>
      </c>
      <c r="G73" s="87"/>
      <c r="H73" s="88"/>
      <c r="I73" s="88"/>
      <c r="J73" s="88"/>
      <c r="K73" s="88"/>
      <c r="L73" s="89"/>
    </row>
    <row r="74" spans="1:12" x14ac:dyDescent="0.2">
      <c r="A74" s="94" t="s">
        <v>8</v>
      </c>
      <c r="B74" s="26"/>
      <c r="C74" s="21"/>
      <c r="D74" s="21"/>
      <c r="E74" s="90"/>
      <c r="F74" s="14" t="s">
        <v>95</v>
      </c>
      <c r="G74" s="91"/>
      <c r="H74" s="13"/>
      <c r="I74" s="13"/>
      <c r="J74" s="13"/>
      <c r="K74" s="13"/>
      <c r="L74" s="27"/>
    </row>
    <row r="75" spans="1:12" x14ac:dyDescent="0.2">
      <c r="A75" s="94" t="s">
        <v>9</v>
      </c>
      <c r="B75" s="28"/>
      <c r="C75" s="23"/>
      <c r="D75" s="23"/>
      <c r="E75" s="92"/>
      <c r="F75" s="15" t="s">
        <v>95</v>
      </c>
      <c r="G75" s="93"/>
      <c r="H75" s="16"/>
      <c r="I75" s="16"/>
      <c r="J75" s="16"/>
      <c r="K75" s="16"/>
      <c r="L75" s="29"/>
    </row>
    <row r="76" spans="1:12" x14ac:dyDescent="0.2">
      <c r="A76" s="94" t="s">
        <v>7</v>
      </c>
      <c r="B76" s="25" t="s">
        <v>162</v>
      </c>
      <c r="C76" s="77" t="s">
        <v>163</v>
      </c>
      <c r="D76" s="10" t="s">
        <v>98</v>
      </c>
      <c r="E76" s="10" t="s">
        <v>156</v>
      </c>
      <c r="F76" s="11" t="s">
        <v>164</v>
      </c>
      <c r="G76" s="10" t="s">
        <v>158</v>
      </c>
      <c r="H76" s="82">
        <v>70</v>
      </c>
      <c r="I76" s="10">
        <v>0</v>
      </c>
      <c r="J76" s="10">
        <f>ROUND(H76,3)*I76</f>
        <v>0</v>
      </c>
      <c r="K76" s="80"/>
      <c r="L76" s="79">
        <f>ROUND((ROUND(H76,3)*ROUND(K76,2)),2)</f>
        <v>0</v>
      </c>
    </row>
    <row r="77" spans="1:12" x14ac:dyDescent="0.2">
      <c r="A77" s="94" t="s">
        <v>6</v>
      </c>
      <c r="B77" s="83"/>
      <c r="C77" s="84"/>
      <c r="D77" s="84"/>
      <c r="E77" s="85"/>
      <c r="F77" s="86" t="s">
        <v>164</v>
      </c>
      <c r="G77" s="87"/>
      <c r="H77" s="88"/>
      <c r="I77" s="88"/>
      <c r="J77" s="88"/>
      <c r="K77" s="88"/>
      <c r="L77" s="89"/>
    </row>
    <row r="78" spans="1:12" x14ac:dyDescent="0.2">
      <c r="A78" s="94" t="s">
        <v>8</v>
      </c>
      <c r="B78" s="26"/>
      <c r="C78" s="21"/>
      <c r="D78" s="21"/>
      <c r="E78" s="90"/>
      <c r="F78" s="14" t="s">
        <v>95</v>
      </c>
      <c r="G78" s="91"/>
      <c r="H78" s="13"/>
      <c r="I78" s="13"/>
      <c r="J78" s="13"/>
      <c r="K78" s="13"/>
      <c r="L78" s="27"/>
    </row>
    <row r="79" spans="1:12" x14ac:dyDescent="0.2">
      <c r="A79" s="94" t="s">
        <v>9</v>
      </c>
      <c r="B79" s="28"/>
      <c r="C79" s="23"/>
      <c r="D79" s="23"/>
      <c r="E79" s="92"/>
      <c r="F79" s="15" t="s">
        <v>95</v>
      </c>
      <c r="G79" s="93"/>
      <c r="H79" s="16"/>
      <c r="I79" s="16"/>
      <c r="J79" s="16"/>
      <c r="K79" s="16"/>
      <c r="L79" s="29"/>
    </row>
    <row r="80" spans="1:12" x14ac:dyDescent="0.2">
      <c r="A80" s="94" t="s">
        <v>7</v>
      </c>
      <c r="B80" s="25" t="s">
        <v>165</v>
      </c>
      <c r="C80" s="77" t="s">
        <v>166</v>
      </c>
      <c r="D80" s="10" t="s">
        <v>98</v>
      </c>
      <c r="E80" s="10" t="s">
        <v>156</v>
      </c>
      <c r="F80" s="11" t="s">
        <v>167</v>
      </c>
      <c r="G80" s="10" t="s">
        <v>158</v>
      </c>
      <c r="H80" s="82">
        <v>44</v>
      </c>
      <c r="I80" s="10">
        <v>0</v>
      </c>
      <c r="J80" s="10">
        <f>ROUND(H80,3)*I80</f>
        <v>0</v>
      </c>
      <c r="K80" s="80"/>
      <c r="L80" s="79">
        <f>ROUND((ROUND(H80,3)*ROUND(K80,2)),2)</f>
        <v>0</v>
      </c>
    </row>
    <row r="81" spans="1:12" x14ac:dyDescent="0.2">
      <c r="A81" s="94" t="s">
        <v>6</v>
      </c>
      <c r="B81" s="83"/>
      <c r="C81" s="84"/>
      <c r="D81" s="84"/>
      <c r="E81" s="85"/>
      <c r="F81" s="86" t="s">
        <v>167</v>
      </c>
      <c r="G81" s="87"/>
      <c r="H81" s="88"/>
      <c r="I81" s="88"/>
      <c r="J81" s="88"/>
      <c r="K81" s="88"/>
      <c r="L81" s="89"/>
    </row>
    <row r="82" spans="1:12" x14ac:dyDescent="0.2">
      <c r="A82" s="94" t="s">
        <v>8</v>
      </c>
      <c r="B82" s="26"/>
      <c r="C82" s="21"/>
      <c r="D82" s="21"/>
      <c r="E82" s="90"/>
      <c r="F82" s="14" t="s">
        <v>95</v>
      </c>
      <c r="G82" s="91"/>
      <c r="H82" s="13"/>
      <c r="I82" s="13"/>
      <c r="J82" s="13"/>
      <c r="K82" s="13"/>
      <c r="L82" s="27"/>
    </row>
    <row r="83" spans="1:12" x14ac:dyDescent="0.2">
      <c r="A83" s="94" t="s">
        <v>9</v>
      </c>
      <c r="B83" s="28"/>
      <c r="C83" s="23"/>
      <c r="D83" s="23"/>
      <c r="E83" s="92"/>
      <c r="F83" s="15" t="s">
        <v>95</v>
      </c>
      <c r="G83" s="93"/>
      <c r="H83" s="16"/>
      <c r="I83" s="16"/>
      <c r="J83" s="16"/>
      <c r="K83" s="16"/>
      <c r="L83" s="29"/>
    </row>
    <row r="84" spans="1:12" x14ac:dyDescent="0.2">
      <c r="A84" s="94" t="s">
        <v>7</v>
      </c>
      <c r="B84" s="25" t="s">
        <v>168</v>
      </c>
      <c r="C84" s="77" t="s">
        <v>169</v>
      </c>
      <c r="D84" s="10" t="s">
        <v>98</v>
      </c>
      <c r="E84" s="10" t="s">
        <v>156</v>
      </c>
      <c r="F84" s="11" t="s">
        <v>170</v>
      </c>
      <c r="G84" s="10" t="s">
        <v>171</v>
      </c>
      <c r="H84" s="82">
        <v>12</v>
      </c>
      <c r="I84" s="10">
        <v>0</v>
      </c>
      <c r="J84" s="10">
        <f>ROUND(H84,3)*I84</f>
        <v>0</v>
      </c>
      <c r="K84" s="80"/>
      <c r="L84" s="79">
        <f>ROUND((ROUND(H84,3)*ROUND(K84,2)),2)</f>
        <v>0</v>
      </c>
    </row>
    <row r="85" spans="1:12" x14ac:dyDescent="0.2">
      <c r="A85" s="94" t="s">
        <v>6</v>
      </c>
      <c r="B85" s="83"/>
      <c r="C85" s="84"/>
      <c r="D85" s="84"/>
      <c r="E85" s="85"/>
      <c r="F85" s="86" t="s">
        <v>170</v>
      </c>
      <c r="G85" s="87"/>
      <c r="H85" s="88"/>
      <c r="I85" s="88"/>
      <c r="J85" s="88"/>
      <c r="K85" s="88"/>
      <c r="L85" s="89"/>
    </row>
    <row r="86" spans="1:12" x14ac:dyDescent="0.2">
      <c r="A86" s="94" t="s">
        <v>8</v>
      </c>
      <c r="B86" s="26"/>
      <c r="C86" s="21"/>
      <c r="D86" s="21"/>
      <c r="E86" s="90"/>
      <c r="F86" s="14" t="s">
        <v>95</v>
      </c>
      <c r="G86" s="91"/>
      <c r="H86" s="13"/>
      <c r="I86" s="13"/>
      <c r="J86" s="13"/>
      <c r="K86" s="13"/>
      <c r="L86" s="27"/>
    </row>
    <row r="87" spans="1:12" x14ac:dyDescent="0.2">
      <c r="A87" s="94" t="s">
        <v>9</v>
      </c>
      <c r="B87" s="28"/>
      <c r="C87" s="23"/>
      <c r="D87" s="23"/>
      <c r="E87" s="92"/>
      <c r="F87" s="15" t="s">
        <v>95</v>
      </c>
      <c r="G87" s="93"/>
      <c r="H87" s="16"/>
      <c r="I87" s="16"/>
      <c r="J87" s="16"/>
      <c r="K87" s="16"/>
      <c r="L87" s="29"/>
    </row>
    <row r="88" spans="1:12" ht="12.75" x14ac:dyDescent="0.2">
      <c r="B88" s="95" t="s">
        <v>111</v>
      </c>
      <c r="C88" s="96" t="s">
        <v>112</v>
      </c>
      <c r="D88" s="97"/>
      <c r="E88" s="97"/>
      <c r="F88" s="97" t="s">
        <v>149</v>
      </c>
      <c r="G88" s="96"/>
      <c r="H88" s="96"/>
      <c r="I88" s="96"/>
      <c r="J88" s="96"/>
      <c r="K88" s="96"/>
      <c r="L88" s="98">
        <f>SUM(L60:L87)</f>
        <v>0</v>
      </c>
    </row>
    <row r="89" spans="1:12" ht="12.75" x14ac:dyDescent="0.2">
      <c r="A89" s="94" t="s">
        <v>34</v>
      </c>
      <c r="B89" s="61" t="s">
        <v>21</v>
      </c>
      <c r="C89" s="5" t="s">
        <v>132</v>
      </c>
      <c r="D89" s="6"/>
      <c r="E89" s="6"/>
      <c r="F89" s="72" t="s">
        <v>172</v>
      </c>
      <c r="G89" s="8"/>
      <c r="H89" s="8"/>
      <c r="I89" s="8"/>
      <c r="J89" s="8"/>
      <c r="K89" s="8"/>
      <c r="L89" s="24"/>
    </row>
    <row r="90" spans="1:12" x14ac:dyDescent="0.2">
      <c r="A90" s="94" t="s">
        <v>7</v>
      </c>
      <c r="B90" s="25" t="s">
        <v>173</v>
      </c>
      <c r="C90" s="77" t="s">
        <v>174</v>
      </c>
      <c r="D90" s="10" t="s">
        <v>98</v>
      </c>
      <c r="E90" s="10" t="s">
        <v>99</v>
      </c>
      <c r="F90" s="11" t="s">
        <v>175</v>
      </c>
      <c r="G90" s="10" t="s">
        <v>158</v>
      </c>
      <c r="H90" s="82">
        <v>6</v>
      </c>
      <c r="I90" s="10">
        <v>0</v>
      </c>
      <c r="J90" s="10">
        <f>ROUND(H90,3)*I90</f>
        <v>0</v>
      </c>
      <c r="K90" s="80"/>
      <c r="L90" s="79">
        <f>ROUND((ROUND(H90,3)*ROUND(K90,2)),2)</f>
        <v>0</v>
      </c>
    </row>
    <row r="91" spans="1:12" x14ac:dyDescent="0.2">
      <c r="A91" s="94" t="s">
        <v>6</v>
      </c>
      <c r="B91" s="83"/>
      <c r="C91" s="84"/>
      <c r="D91" s="84"/>
      <c r="E91" s="85"/>
      <c r="F91" s="86" t="s">
        <v>95</v>
      </c>
      <c r="G91" s="87"/>
      <c r="H91" s="88"/>
      <c r="I91" s="88"/>
      <c r="J91" s="88"/>
      <c r="K91" s="88"/>
      <c r="L91" s="89"/>
    </row>
    <row r="92" spans="1:12" x14ac:dyDescent="0.2">
      <c r="A92" s="94" t="s">
        <v>8</v>
      </c>
      <c r="B92" s="26"/>
      <c r="C92" s="21"/>
      <c r="D92" s="21"/>
      <c r="E92" s="90"/>
      <c r="F92" s="14" t="s">
        <v>176</v>
      </c>
      <c r="G92" s="91"/>
      <c r="H92" s="13"/>
      <c r="I92" s="13"/>
      <c r="J92" s="13"/>
      <c r="K92" s="13"/>
      <c r="L92" s="27"/>
    </row>
    <row r="93" spans="1:12" ht="202.5" x14ac:dyDescent="0.2">
      <c r="A93" s="94" t="s">
        <v>9</v>
      </c>
      <c r="B93" s="28"/>
      <c r="C93" s="23"/>
      <c r="D93" s="23"/>
      <c r="E93" s="92"/>
      <c r="F93" s="15" t="s">
        <v>177</v>
      </c>
      <c r="G93" s="93"/>
      <c r="H93" s="16"/>
      <c r="I93" s="16"/>
      <c r="J93" s="16"/>
      <c r="K93" s="16"/>
      <c r="L93" s="29"/>
    </row>
    <row r="94" spans="1:12" ht="12.75" x14ac:dyDescent="0.2">
      <c r="B94" s="95" t="s">
        <v>111</v>
      </c>
      <c r="C94" s="96" t="s">
        <v>112</v>
      </c>
      <c r="D94" s="97"/>
      <c r="E94" s="97"/>
      <c r="F94" s="97" t="s">
        <v>172</v>
      </c>
      <c r="G94" s="96"/>
      <c r="H94" s="96"/>
      <c r="I94" s="96"/>
      <c r="J94" s="96"/>
      <c r="K94" s="96"/>
      <c r="L94" s="98">
        <f>SUM(L90:L93)</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40</v>
      </c>
      <c r="B1" s="48" t="s">
        <v>36</v>
      </c>
      <c r="C1" s="53"/>
    </row>
    <row r="2" spans="1:3" x14ac:dyDescent="0.25">
      <c r="A2" s="49" t="s">
        <v>41</v>
      </c>
      <c r="B2" s="50" t="s">
        <v>37</v>
      </c>
      <c r="C2" s="53"/>
    </row>
    <row r="3" spans="1:3" x14ac:dyDescent="0.25">
      <c r="A3" s="49" t="s">
        <v>42</v>
      </c>
      <c r="B3" s="50" t="s">
        <v>38</v>
      </c>
      <c r="C3" s="53"/>
    </row>
    <row r="4" spans="1:3" x14ac:dyDescent="0.25">
      <c r="A4" s="49" t="s">
        <v>43</v>
      </c>
      <c r="B4" s="50" t="s">
        <v>39</v>
      </c>
      <c r="C4" s="53"/>
    </row>
    <row r="5" spans="1:3" x14ac:dyDescent="0.25">
      <c r="A5" s="49" t="s">
        <v>44</v>
      </c>
      <c r="B5" s="50" t="s">
        <v>45</v>
      </c>
      <c r="C5" s="53"/>
    </row>
    <row r="6" spans="1:3" x14ac:dyDescent="0.25">
      <c r="A6" s="49" t="s">
        <v>46</v>
      </c>
      <c r="B6" s="50" t="s">
        <v>47</v>
      </c>
      <c r="C6" s="53"/>
    </row>
    <row r="7" spans="1:3" x14ac:dyDescent="0.25">
      <c r="A7" s="49" t="s">
        <v>48</v>
      </c>
      <c r="B7" s="50" t="s">
        <v>49</v>
      </c>
      <c r="C7" s="53"/>
    </row>
    <row r="8" spans="1:3" x14ac:dyDescent="0.25">
      <c r="A8" s="49" t="s">
        <v>50</v>
      </c>
      <c r="B8" s="50" t="s">
        <v>51</v>
      </c>
      <c r="C8" s="53"/>
    </row>
    <row r="9" spans="1:3" x14ac:dyDescent="0.25">
      <c r="A9" s="49" t="s">
        <v>52</v>
      </c>
      <c r="B9" s="50" t="s">
        <v>53</v>
      </c>
      <c r="C9" s="53"/>
    </row>
    <row r="10" spans="1:3" x14ac:dyDescent="0.25">
      <c r="A10" s="49" t="s">
        <v>54</v>
      </c>
      <c r="B10" s="50" t="s">
        <v>55</v>
      </c>
      <c r="C10" s="53"/>
    </row>
    <row r="11" spans="1:3" x14ac:dyDescent="0.25">
      <c r="A11" s="49" t="s">
        <v>56</v>
      </c>
      <c r="B11" s="50" t="s">
        <v>57</v>
      </c>
      <c r="C11" s="53"/>
    </row>
    <row r="12" spans="1:3" x14ac:dyDescent="0.25">
      <c r="A12" s="49" t="s">
        <v>58</v>
      </c>
      <c r="B12" s="50" t="s">
        <v>59</v>
      </c>
      <c r="C12" s="53"/>
    </row>
    <row r="13" spans="1:3" x14ac:dyDescent="0.25">
      <c r="A13" s="49" t="s">
        <v>60</v>
      </c>
      <c r="B13" s="50" t="s">
        <v>61</v>
      </c>
      <c r="C13" s="53"/>
    </row>
    <row r="14" spans="1:3" ht="25.5" x14ac:dyDescent="0.25">
      <c r="A14" s="49" t="s">
        <v>62</v>
      </c>
      <c r="B14" s="50" t="s">
        <v>63</v>
      </c>
      <c r="C14" s="53"/>
    </row>
    <row r="15" spans="1:3" x14ac:dyDescent="0.25">
      <c r="A15" s="49" t="s">
        <v>64</v>
      </c>
      <c r="B15" s="50" t="s">
        <v>65</v>
      </c>
      <c r="C15" s="53"/>
    </row>
    <row r="16" spans="1:3" x14ac:dyDescent="0.25">
      <c r="A16" s="49" t="s">
        <v>66</v>
      </c>
      <c r="B16" s="50" t="s">
        <v>67</v>
      </c>
      <c r="C16" s="53"/>
    </row>
    <row r="17" spans="1:3" x14ac:dyDescent="0.25">
      <c r="A17" s="49" t="s">
        <v>68</v>
      </c>
      <c r="B17" s="50" t="s">
        <v>69</v>
      </c>
      <c r="C17" s="53"/>
    </row>
    <row r="18" spans="1:3" x14ac:dyDescent="0.25">
      <c r="A18" s="49" t="s">
        <v>70</v>
      </c>
      <c r="B18" s="50" t="s">
        <v>71</v>
      </c>
      <c r="C18" s="53"/>
    </row>
    <row r="19" spans="1:3" x14ac:dyDescent="0.25">
      <c r="A19" s="49" t="s">
        <v>72</v>
      </c>
      <c r="B19" s="50" t="s">
        <v>73</v>
      </c>
      <c r="C19" s="53"/>
    </row>
    <row r="20" spans="1:3" x14ac:dyDescent="0.25">
      <c r="A20" s="49" t="s">
        <v>74</v>
      </c>
      <c r="B20" s="50" t="s">
        <v>75</v>
      </c>
      <c r="C20" s="53"/>
    </row>
    <row r="21" spans="1:3" x14ac:dyDescent="0.25">
      <c r="A21" s="49" t="s">
        <v>76</v>
      </c>
      <c r="B21" s="50" t="s">
        <v>77</v>
      </c>
      <c r="C21" s="53"/>
    </row>
    <row r="22" spans="1:3" x14ac:dyDescent="0.25">
      <c r="A22" s="49" t="s">
        <v>78</v>
      </c>
      <c r="B22" s="50" t="s">
        <v>79</v>
      </c>
      <c r="C22" s="53"/>
    </row>
    <row r="23" spans="1:3" x14ac:dyDescent="0.25">
      <c r="A23" s="49" t="s">
        <v>80</v>
      </c>
      <c r="B23" s="50" t="s">
        <v>81</v>
      </c>
      <c r="C23" s="53"/>
    </row>
    <row r="24" spans="1:3" x14ac:dyDescent="0.25">
      <c r="A24" s="49" t="s">
        <v>82</v>
      </c>
      <c r="B24" s="50" t="s">
        <v>83</v>
      </c>
      <c r="C24" s="53"/>
    </row>
    <row r="25" spans="1:3" x14ac:dyDescent="0.25">
      <c r="A25" s="51" t="s">
        <v>84</v>
      </c>
      <c r="B25" s="52" t="s">
        <v>85</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7"/>
      <c r="D1" s="10">
        <v>1</v>
      </c>
      <c r="E1" s="10"/>
      <c r="F1" s="11"/>
      <c r="G1" s="10"/>
      <c r="H1" s="82"/>
      <c r="I1" s="10"/>
      <c r="J1" s="78"/>
      <c r="K1" s="81"/>
      <c r="L1" s="79">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4"/>
      <c r="G5" s="13"/>
      <c r="H5" s="13"/>
      <c r="I5" s="13"/>
      <c r="J5" s="13"/>
      <c r="K5" s="13"/>
      <c r="L5" s="16"/>
    </row>
    <row r="6" spans="1:12" s="9" customFormat="1" ht="12" x14ac:dyDescent="0.25">
      <c r="B6" s="35" t="s">
        <v>22</v>
      </c>
      <c r="C6" s="36"/>
      <c r="D6" s="7"/>
      <c r="E6" s="7"/>
      <c r="F6" s="7" t="s">
        <v>10</v>
      </c>
      <c r="G6" s="36"/>
      <c r="H6" s="36"/>
      <c r="I6" s="36"/>
      <c r="J6" s="36"/>
      <c r="K6" s="36"/>
      <c r="L6" s="37"/>
    </row>
    <row r="7" spans="1:12" s="9" customFormat="1" x14ac:dyDescent="0.25">
      <c r="G7" s="38"/>
      <c r="H7" s="38"/>
      <c r="I7" s="38"/>
      <c r="J7" s="38"/>
      <c r="K7" s="38"/>
      <c r="L7" s="38"/>
    </row>
    <row r="8" spans="1:12" s="1" customFormat="1" x14ac:dyDescent="0.25">
      <c r="A8" s="9"/>
      <c r="G8" s="39"/>
      <c r="H8" s="39"/>
      <c r="I8" s="39"/>
      <c r="J8" s="39"/>
      <c r="K8" s="39"/>
      <c r="L8" s="39"/>
    </row>
    <row r="9" spans="1:12" s="1" customFormat="1" x14ac:dyDescent="0.25">
      <c r="A9" s="9"/>
      <c r="G9" s="39"/>
      <c r="H9" s="39"/>
      <c r="I9" s="39"/>
      <c r="J9" s="39"/>
      <c r="K9" s="39"/>
      <c r="L9" s="39"/>
    </row>
    <row r="10" spans="1:12" s="1" customFormat="1" x14ac:dyDescent="0.25">
      <c r="A10" s="9"/>
      <c r="G10" s="39"/>
      <c r="H10" s="39"/>
      <c r="I10" s="39"/>
      <c r="J10" s="39"/>
      <c r="K10" s="39"/>
      <c r="L10" s="39"/>
    </row>
    <row r="11" spans="1:12" s="1" customFormat="1" x14ac:dyDescent="0.25">
      <c r="A11" s="9"/>
      <c r="G11" s="39"/>
      <c r="H11" s="39"/>
      <c r="I11" s="39"/>
      <c r="J11" s="39"/>
      <c r="K11" s="39"/>
      <c r="L11" s="39"/>
    </row>
    <row r="12" spans="1:12" s="1" customFormat="1" x14ac:dyDescent="0.25">
      <c r="A12" s="9"/>
      <c r="G12" s="39"/>
      <c r="H12" s="39"/>
      <c r="I12" s="39"/>
      <c r="J12" s="39"/>
      <c r="K12" s="39"/>
      <c r="L12" s="39"/>
    </row>
    <row r="13" spans="1:12" s="1" customFormat="1" x14ac:dyDescent="0.25">
      <c r="A13" s="9"/>
      <c r="G13" s="39"/>
      <c r="H13" s="39"/>
      <c r="I13" s="39"/>
      <c r="J13" s="39"/>
      <c r="K13" s="39"/>
      <c r="L13" s="39"/>
    </row>
    <row r="14" spans="1:12" s="1" customFormat="1" x14ac:dyDescent="0.25">
      <c r="A14" s="9"/>
      <c r="G14" s="39"/>
      <c r="H14" s="39"/>
      <c r="I14" s="39"/>
      <c r="J14" s="39"/>
      <c r="K14" s="39"/>
      <c r="L14" s="39"/>
    </row>
    <row r="15" spans="1:12" s="1" customFormat="1" x14ac:dyDescent="0.25">
      <c r="A15" s="9"/>
      <c r="G15" s="39"/>
      <c r="H15" s="39"/>
      <c r="I15" s="39"/>
      <c r="J15" s="39"/>
      <c r="K15" s="39"/>
      <c r="L15" s="39"/>
    </row>
    <row r="16" spans="1:12" s="1" customFormat="1" x14ac:dyDescent="0.25">
      <c r="A16" s="9"/>
      <c r="G16" s="39"/>
      <c r="H16" s="39"/>
      <c r="I16" s="39"/>
      <c r="J16" s="39"/>
      <c r="K16" s="39"/>
      <c r="L16" s="39"/>
    </row>
    <row r="17" spans="1:12" s="1" customFormat="1" x14ac:dyDescent="0.25">
      <c r="A17" s="9"/>
      <c r="G17" s="39"/>
      <c r="H17" s="39"/>
      <c r="I17" s="39"/>
      <c r="J17" s="39"/>
      <c r="K17" s="39"/>
      <c r="L17" s="39"/>
    </row>
    <row r="18" spans="1:12" s="1" customFormat="1" x14ac:dyDescent="0.25">
      <c r="A18" s="9"/>
      <c r="G18" s="39"/>
      <c r="H18" s="39"/>
      <c r="I18" s="39"/>
      <c r="J18" s="39"/>
      <c r="K18" s="39"/>
      <c r="L18" s="39"/>
    </row>
    <row r="19" spans="1:12" s="1" customFormat="1" x14ac:dyDescent="0.25">
      <c r="A19" s="9"/>
      <c r="G19" s="39"/>
      <c r="H19" s="39"/>
      <c r="I19" s="39"/>
      <c r="J19" s="39"/>
      <c r="K19" s="39"/>
      <c r="L19" s="39"/>
    </row>
    <row r="20" spans="1:12" s="1" customFormat="1" x14ac:dyDescent="0.25">
      <c r="A20" s="9"/>
      <c r="G20" s="39"/>
      <c r="H20" s="39"/>
      <c r="I20" s="39"/>
      <c r="J20" s="39"/>
      <c r="K20" s="39"/>
      <c r="L20" s="39"/>
    </row>
    <row r="21" spans="1:12" s="1" customFormat="1" x14ac:dyDescent="0.25">
      <c r="A21" s="9"/>
      <c r="G21" s="39"/>
      <c r="H21" s="39"/>
      <c r="I21" s="39"/>
      <c r="J21" s="39"/>
      <c r="K21" s="39"/>
      <c r="L21" s="39"/>
    </row>
    <row r="22" spans="1:12" s="1" customFormat="1" x14ac:dyDescent="0.25">
      <c r="A22" s="9"/>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11-41-01</vt:lpstr>
      <vt:lpstr>Kategorie monitoringu</vt:lpstr>
      <vt:lpstr>hide</vt:lpstr>
      <vt:lpstr>'11-41-01'!Názvy_tisku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Uživatel systému Windows</cp:lastModifiedBy>
  <cp:lastPrinted>2018-06-26T14:57:57Z</cp:lastPrinted>
  <dcterms:created xsi:type="dcterms:W3CDTF">2015-03-16T09:47:49Z</dcterms:created>
  <dcterms:modified xsi:type="dcterms:W3CDTF">2018-12-20T05:58:54Z</dcterms:modified>
</cp:coreProperties>
</file>